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FADF98F9-ADB3-4E22-9994-AD216CF07FE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C21" i="2"/>
  <c r="D21" i="2"/>
  <c r="E21" i="2"/>
  <c r="F21" i="2"/>
  <c r="G21" i="2"/>
  <c r="H21" i="2"/>
  <c r="I21" i="2"/>
  <c r="J21" i="2"/>
  <c r="K21" i="2"/>
  <c r="L21" i="2"/>
  <c r="M21" i="2"/>
  <c r="B21" i="2"/>
  <c r="I37" i="2"/>
  <c r="H37" i="2"/>
  <c r="G37" i="2"/>
  <c r="F37" i="2"/>
  <c r="E37" i="2"/>
  <c r="D37" i="2"/>
  <c r="C37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<sst xmlns="http://schemas.openxmlformats.org/spreadsheetml/2006/main" count="61" uniqueCount="34">
  <si>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</si>
  <si>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</si>
  <si>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</si>
  <si>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</si>
  <si>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</si>
  <si>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</si>
  <si>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</si>
  <si>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</si>
  <si>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</si>
  <si>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</si>
  <si>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</si>
  <si>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</si>
  <si>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</si>
  <si>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</si>
  <si>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</si>
  <si>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</si>
  <si>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</si>
  <si>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</si>
  <si>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</si>
  <si>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</si>
  <si>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</si>
  <si>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</si>
  <si>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</si>
  <si>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</si>
  <si>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</si>
  <si>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</si>
  <si>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</si>
  <si>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</si>
  <si>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</si>
  <si>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</si>
  <si>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</si>
  <si>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</si>
  <si>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</si>
  <si>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Pharmacy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</si>
</sst>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7" fontId="3" fillId="0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0</xdr:col>
      <xdr:colOff>1085739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8EEF6-37E2-54AE-31DE-ED86A7592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A26" sqref="A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4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4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4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4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22">
        <v>1102</v>
      </c>
      <c r="C8" s="22">
        <f t="shared" ref="C8" si="0">SUM(B8*2)</f>
        <v>2204</v>
      </c>
      <c r="D8" s="22">
        <f t="shared" ref="D8" si="1">SUM(B8*3)</f>
        <v>3306</v>
      </c>
      <c r="E8" s="22">
        <f t="shared" ref="E8" si="2">SUM(B8*4)</f>
        <v>4408</v>
      </c>
      <c r="F8" s="22">
        <f t="shared" ref="F8" si="3">SUM(B8*5)</f>
        <v>5510</v>
      </c>
      <c r="G8" s="22">
        <f t="shared" ref="G8" si="4">SUM(B8*6)</f>
        <v>6612</v>
      </c>
      <c r="H8" s="22">
        <f t="shared" ref="H8" si="5">SUM(B8*7)</f>
        <v>7714</v>
      </c>
      <c r="I8" s="22">
        <f t="shared" ref="I8" si="6">SUM(B8*8)</f>
        <v>8816</v>
      </c>
      <c r="J8" s="22">
        <f t="shared" ref="J8" si="7">SUM(B8*9)</f>
        <v>9918</v>
      </c>
      <c r="K8" s="22">
        <f t="shared" ref="K8" si="8">SUM(B8*10)</f>
        <v>11020</v>
      </c>
      <c r="L8" s="22">
        <f t="shared" ref="L8" si="9">SUM(B8*11)</f>
        <v>12122</v>
      </c>
      <c r="M8" s="22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22">
        <v>26.04</v>
      </c>
      <c r="C9" s="22">
        <f t="shared" ref="C9:C17" si="10">SUM(B9*2)</f>
        <v>52.08</v>
      </c>
      <c r="D9" s="22">
        <f t="shared" ref="D9:D17" si="11">SUM(B9*3)</f>
        <v>78.12</v>
      </c>
      <c r="E9" s="22">
        <f t="shared" ref="E9:E17" si="12">SUM(B9*4)</f>
        <v>104.16</v>
      </c>
      <c r="F9" s="22">
        <f t="shared" ref="F9:F17" si="13">SUM(B9*5)</f>
        <v>130.19999999999999</v>
      </c>
      <c r="G9" s="22">
        <f t="shared" ref="G9:G17" si="14">SUM(B9*6)</f>
        <v>156.24</v>
      </c>
      <c r="H9" s="22">
        <f t="shared" ref="H9:H17" si="15">SUM(B9*7)</f>
        <v>182.28</v>
      </c>
      <c r="I9" s="22">
        <f t="shared" ref="I9:I17" si="16">SUM(B9*8)</f>
        <v>208.32</v>
      </c>
      <c r="J9" s="22">
        <v>312.5</v>
      </c>
      <c r="K9" s="22">
        <v>312.5</v>
      </c>
      <c r="L9" s="22">
        <v>312.5</v>
      </c>
      <c r="M9" s="22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2">
        <v>0</v>
      </c>
      <c r="C10" s="22">
        <f t="shared" si="10"/>
        <v>0</v>
      </c>
      <c r="D10" s="22">
        <f t="shared" si="11"/>
        <v>0</v>
      </c>
      <c r="E10" s="22">
        <f t="shared" si="12"/>
        <v>0</v>
      </c>
      <c r="F10" s="22">
        <f t="shared" si="13"/>
        <v>0</v>
      </c>
      <c r="G10" s="22">
        <f t="shared" si="14"/>
        <v>0</v>
      </c>
      <c r="H10" s="22">
        <f t="shared" si="15"/>
        <v>0</v>
      </c>
      <c r="I10" s="22">
        <f t="shared" si="16"/>
        <v>0</v>
      </c>
      <c r="J10" s="22">
        <f t="shared" ref="J10:M15" si="17">SUM(B10*9)</f>
        <v>0</v>
      </c>
      <c r="K10" s="22">
        <f t="shared" si="17"/>
        <v>0</v>
      </c>
      <c r="L10" s="22">
        <f t="shared" si="17"/>
        <v>0</v>
      </c>
      <c r="M10" s="22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2">
        <v>11.21</v>
      </c>
      <c r="C11" s="22">
        <f t="shared" si="10"/>
        <v>22.42</v>
      </c>
      <c r="D11" s="22">
        <f t="shared" si="11"/>
        <v>33.630000000000003</v>
      </c>
      <c r="E11" s="22">
        <f t="shared" si="12"/>
        <v>44.84</v>
      </c>
      <c r="F11" s="22">
        <f t="shared" si="13"/>
        <v>56.050000000000004</v>
      </c>
      <c r="G11" s="22">
        <f t="shared" si="14"/>
        <v>67.260000000000005</v>
      </c>
      <c r="H11" s="22">
        <f t="shared" si="15"/>
        <v>78.47</v>
      </c>
      <c r="I11" s="22">
        <f t="shared" si="16"/>
        <v>89.68</v>
      </c>
      <c r="J11" s="22">
        <v>134.5</v>
      </c>
      <c r="K11" s="22">
        <v>134.5</v>
      </c>
      <c r="L11" s="22">
        <v>134.5</v>
      </c>
      <c r="M11" s="22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2">
        <v>2.08</v>
      </c>
      <c r="C12" s="22">
        <v>4.16</v>
      </c>
      <c r="D12" s="22">
        <v>6.24</v>
      </c>
      <c r="E12" s="22">
        <v>8.32</v>
      </c>
      <c r="F12" s="22">
        <v>10.4</v>
      </c>
      <c r="G12" s="22">
        <v>12.48</v>
      </c>
      <c r="H12" s="22">
        <v>14.56</v>
      </c>
      <c r="I12" s="22">
        <v>16.64</v>
      </c>
      <c r="J12" s="22">
        <v>25</v>
      </c>
      <c r="K12" s="22">
        <v>25</v>
      </c>
      <c r="L12" s="22">
        <v>25</v>
      </c>
      <c r="M12" s="22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2">
        <v>11.46</v>
      </c>
      <c r="C13" s="22">
        <f t="shared" si="10"/>
        <v>22.92</v>
      </c>
      <c r="D13" s="22">
        <f t="shared" si="11"/>
        <v>34.380000000000003</v>
      </c>
      <c r="E13" s="22">
        <f t="shared" si="12"/>
        <v>45.84</v>
      </c>
      <c r="F13" s="22">
        <f t="shared" si="13"/>
        <v>57.300000000000004</v>
      </c>
      <c r="G13" s="22">
        <f t="shared" si="14"/>
        <v>68.760000000000005</v>
      </c>
      <c r="H13" s="22">
        <f t="shared" si="15"/>
        <v>80.22</v>
      </c>
      <c r="I13" s="22">
        <f t="shared" si="16"/>
        <v>91.68</v>
      </c>
      <c r="J13" s="22">
        <v>137.5</v>
      </c>
      <c r="K13" s="22">
        <v>137.5</v>
      </c>
      <c r="L13" s="22">
        <v>137.5</v>
      </c>
      <c r="M13" s="22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2">
        <v>18.68</v>
      </c>
      <c r="C14" s="22">
        <f t="shared" si="10"/>
        <v>37.36</v>
      </c>
      <c r="D14" s="22">
        <f t="shared" si="11"/>
        <v>56.04</v>
      </c>
      <c r="E14" s="22">
        <f t="shared" si="12"/>
        <v>74.72</v>
      </c>
      <c r="F14" s="22">
        <f t="shared" si="13"/>
        <v>93.4</v>
      </c>
      <c r="G14" s="22">
        <f t="shared" si="14"/>
        <v>112.08</v>
      </c>
      <c r="H14" s="22">
        <f t="shared" si="15"/>
        <v>130.76</v>
      </c>
      <c r="I14" s="22">
        <f t="shared" si="16"/>
        <v>149.44</v>
      </c>
      <c r="J14" s="22">
        <v>224.1</v>
      </c>
      <c r="K14" s="22">
        <v>224.1</v>
      </c>
      <c r="L14" s="22">
        <v>224.1</v>
      </c>
      <c r="M14" s="22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2">
        <v>0</v>
      </c>
      <c r="C15" s="22">
        <f t="shared" si="10"/>
        <v>0</v>
      </c>
      <c r="D15" s="22">
        <f t="shared" si="11"/>
        <v>0</v>
      </c>
      <c r="E15" s="22">
        <f t="shared" si="12"/>
        <v>0</v>
      </c>
      <c r="F15" s="22">
        <f t="shared" si="13"/>
        <v>0</v>
      </c>
      <c r="G15" s="22">
        <f t="shared" si="14"/>
        <v>0</v>
      </c>
      <c r="H15" s="22">
        <f t="shared" si="15"/>
        <v>0</v>
      </c>
      <c r="I15" s="22">
        <f t="shared" si="16"/>
        <v>0</v>
      </c>
      <c r="J15" s="22">
        <f t="shared" si="17"/>
        <v>0</v>
      </c>
      <c r="K15" s="22">
        <f t="shared" si="17"/>
        <v>0</v>
      </c>
      <c r="L15" s="22">
        <f t="shared" si="17"/>
        <v>0</v>
      </c>
      <c r="M15" s="22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2">
        <v>95</v>
      </c>
      <c r="C16" s="22">
        <v>95</v>
      </c>
      <c r="D16" s="22">
        <v>95</v>
      </c>
      <c r="E16" s="22">
        <v>95</v>
      </c>
      <c r="F16" s="22">
        <v>95</v>
      </c>
      <c r="G16" s="22">
        <v>95</v>
      </c>
      <c r="H16" s="22">
        <v>95</v>
      </c>
      <c r="I16" s="22">
        <v>95</v>
      </c>
      <c r="J16" s="22">
        <v>95</v>
      </c>
      <c r="K16" s="22">
        <v>95</v>
      </c>
      <c r="L16" s="22">
        <v>95</v>
      </c>
      <c r="M16" s="22">
        <v>95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2">
        <v>36.58</v>
      </c>
      <c r="C17" s="22">
        <f t="shared" si="10"/>
        <v>73.16</v>
      </c>
      <c r="D17" s="22">
        <f t="shared" si="11"/>
        <v>109.74</v>
      </c>
      <c r="E17" s="22">
        <f t="shared" si="12"/>
        <v>146.32</v>
      </c>
      <c r="F17" s="22">
        <f t="shared" si="13"/>
        <v>182.89999999999998</v>
      </c>
      <c r="G17" s="22">
        <f t="shared" si="14"/>
        <v>219.48</v>
      </c>
      <c r="H17" s="22">
        <f t="shared" si="15"/>
        <v>256.06</v>
      </c>
      <c r="I17" s="22">
        <f t="shared" si="16"/>
        <v>292.64</v>
      </c>
      <c r="J17" s="22">
        <v>438.93</v>
      </c>
      <c r="K17" s="22">
        <v>438.93</v>
      </c>
      <c r="L17" s="22">
        <v>438.93</v>
      </c>
      <c r="M17" s="22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2">
        <v>5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5</v>
      </c>
      <c r="I18" s="22">
        <v>5</v>
      </c>
      <c r="J18" s="22">
        <v>5</v>
      </c>
      <c r="K18" s="22">
        <v>5</v>
      </c>
      <c r="L18" s="22">
        <v>5</v>
      </c>
      <c r="M18" s="22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2">
        <v>20.61</v>
      </c>
      <c r="C19" s="22">
        <f>SUM(B19*2)</f>
        <v>41.22</v>
      </c>
      <c r="D19" s="22">
        <f>SUM(B19*3)</f>
        <v>61.83</v>
      </c>
      <c r="E19" s="22">
        <f>SUM(B19*4)</f>
        <v>82.44</v>
      </c>
      <c r="F19" s="22">
        <f>SUM(B19*5)</f>
        <v>103.05</v>
      </c>
      <c r="G19" s="22">
        <f>SUM(B19*6)</f>
        <v>123.66</v>
      </c>
      <c r="H19" s="22">
        <f>SUM(B19*7)</f>
        <v>144.26999999999998</v>
      </c>
      <c r="I19" s="22">
        <f>SUM(B19*8)</f>
        <v>164.88</v>
      </c>
      <c r="J19" s="22">
        <v>247.33</v>
      </c>
      <c r="K19" s="22">
        <v>247.33</v>
      </c>
      <c r="L19" s="22">
        <v>247.33</v>
      </c>
      <c r="M19" s="22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32</v>
      </c>
      <c r="B20" s="21">
        <v>4.17</v>
      </c>
      <c r="C20" s="21">
        <f>SUM(B20*2)</f>
        <v>8.34</v>
      </c>
      <c r="D20" s="21">
        <f>SUM(B20*3)</f>
        <v>12.51</v>
      </c>
      <c r="E20" s="21">
        <f>SUM(B20*4)</f>
        <v>16.68</v>
      </c>
      <c r="F20" s="21">
        <f>SUM(B20*5)</f>
        <v>20.85</v>
      </c>
      <c r="G20" s="21">
        <f>SUM(B20*6)</f>
        <v>25.02</v>
      </c>
      <c r="H20" s="21">
        <f>SUM(B20*7)</f>
        <v>29.189999999999998</v>
      </c>
      <c r="I20" s="21">
        <f>SUM(B20*8)</f>
        <v>33.36</v>
      </c>
      <c r="J20" s="21">
        <v>50</v>
      </c>
      <c r="K20" s="21">
        <v>50</v>
      </c>
      <c r="L20" s="21">
        <v>50</v>
      </c>
      <c r="M20" s="23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8" t="s">
        <v>8</v>
      </c>
      <c r="B21" s="19">
        <f>SUM(B8:B20)</f>
        <v>1332.83</v>
      </c>
      <c r="C21" s="19">
        <f t="shared" ref="C21:M21" si="18">SUM(C8:C20)</f>
        <v>2565.66</v>
      </c>
      <c r="D21" s="19">
        <f t="shared" si="18"/>
        <v>3798.49</v>
      </c>
      <c r="E21" s="19">
        <f t="shared" si="18"/>
        <v>5031.32</v>
      </c>
      <c r="F21" s="19">
        <f t="shared" si="18"/>
        <v>6264.15</v>
      </c>
      <c r="G21" s="19">
        <f t="shared" si="18"/>
        <v>7496.98</v>
      </c>
      <c r="H21" s="19">
        <f t="shared" si="18"/>
        <v>8729.8100000000013</v>
      </c>
      <c r="I21" s="19">
        <f t="shared" si="18"/>
        <v>9962.64</v>
      </c>
      <c r="J21" s="19">
        <f t="shared" si="18"/>
        <v>11587.86</v>
      </c>
      <c r="K21" s="19">
        <f t="shared" si="18"/>
        <v>12689.86</v>
      </c>
      <c r="L21" s="19">
        <f t="shared" si="18"/>
        <v>13791.86</v>
      </c>
      <c r="M21" s="19">
        <f t="shared" si="18"/>
        <v>14894.86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1675</v>
      </c>
      <c r="C25" s="15">
        <f t="shared" ref="C25" si="19">SUM(B25*2)</f>
        <v>3350</v>
      </c>
      <c r="D25" s="15">
        <f t="shared" ref="D25" si="20">SUM(B25*3)</f>
        <v>5025</v>
      </c>
      <c r="E25" s="15">
        <f t="shared" ref="E25" si="21">SUM(B25*4)</f>
        <v>6700</v>
      </c>
      <c r="F25" s="15">
        <f t="shared" ref="F25" si="22">SUM(B25*5)</f>
        <v>8375</v>
      </c>
      <c r="G25" s="15">
        <f t="shared" ref="G25" si="23">SUM(B25*6)</f>
        <v>10050</v>
      </c>
      <c r="H25" s="15">
        <f t="shared" ref="H25" si="24">SUM(B25*7)</f>
        <v>11725</v>
      </c>
      <c r="I25" s="15">
        <f t="shared" ref="I25" si="25">SUM(B25*8)</f>
        <v>13400</v>
      </c>
      <c r="J25" s="15">
        <f t="shared" ref="J25" si="26">SUM(B25*9)</f>
        <v>15075</v>
      </c>
      <c r="K25" s="15">
        <f t="shared" ref="K25" si="27">SUM(B25*10)</f>
        <v>16750</v>
      </c>
      <c r="L25" s="15">
        <f t="shared" ref="L25" si="28">SUM(B25*11)</f>
        <v>18425</v>
      </c>
      <c r="M25" s="16">
        <v>20095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13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13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13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13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13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13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13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95</v>
      </c>
      <c r="C33" s="13">
        <v>95</v>
      </c>
      <c r="D33" s="13">
        <v>95</v>
      </c>
      <c r="E33" s="13">
        <v>95</v>
      </c>
      <c r="F33" s="13">
        <v>95</v>
      </c>
      <c r="G33" s="13">
        <v>95</v>
      </c>
      <c r="H33" s="13">
        <v>95</v>
      </c>
      <c r="I33" s="13">
        <v>95</v>
      </c>
      <c r="J33" s="13">
        <v>95</v>
      </c>
      <c r="K33" s="13">
        <v>95</v>
      </c>
      <c r="L33" s="13">
        <v>95</v>
      </c>
      <c r="M33" s="13">
        <v>95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13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13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13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0" t="s">
        <v>32</v>
      </c>
      <c r="B37" s="21">
        <v>4.17</v>
      </c>
      <c r="C37" s="13">
        <f>SUM(B37*2)</f>
        <v>8.34</v>
      </c>
      <c r="D37" s="13">
        <f>SUM(B37*3)</f>
        <v>12.51</v>
      </c>
      <c r="E37" s="13">
        <f>SUM(B37*4)</f>
        <v>16.68</v>
      </c>
      <c r="F37" s="13">
        <f>SUM(B37*5)</f>
        <v>20.85</v>
      </c>
      <c r="G37" s="13">
        <f>SUM(B37*6)</f>
        <v>25.02</v>
      </c>
      <c r="H37" s="13">
        <f>SUM(B37*7)</f>
        <v>29.189999999999998</v>
      </c>
      <c r="I37" s="13">
        <f>SUM(B37*8)</f>
        <v>33.36</v>
      </c>
      <c r="J37" s="21">
        <v>50</v>
      </c>
      <c r="K37" s="21">
        <v>50</v>
      </c>
      <c r="L37" s="21">
        <v>50</v>
      </c>
      <c r="M37" s="21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8" t="s">
        <v>8</v>
      </c>
      <c r="B38" s="19">
        <f>SUM(B25:B37)</f>
        <v>1905.83</v>
      </c>
      <c r="C38" s="19">
        <f t="shared" ref="C38:M38" si="37">SUM(C25:C37)</f>
        <v>3711.66</v>
      </c>
      <c r="D38" s="19">
        <f t="shared" si="37"/>
        <v>5517.49</v>
      </c>
      <c r="E38" s="19">
        <f t="shared" si="37"/>
        <v>7323.32</v>
      </c>
      <c r="F38" s="19">
        <f t="shared" si="37"/>
        <v>9129.1499999999978</v>
      </c>
      <c r="G38" s="19">
        <f t="shared" si="37"/>
        <v>10934.98</v>
      </c>
      <c r="H38" s="19">
        <f t="shared" si="37"/>
        <v>12740.81</v>
      </c>
      <c r="I38" s="19">
        <f t="shared" si="37"/>
        <v>14546.64</v>
      </c>
      <c r="J38" s="19">
        <f t="shared" si="37"/>
        <v>16744.86</v>
      </c>
      <c r="K38" s="19">
        <f t="shared" si="37"/>
        <v>18419.86</v>
      </c>
      <c r="L38" s="19">
        <f t="shared" si="37"/>
        <v>20094.86</v>
      </c>
      <c r="M38" s="19">
        <f t="shared" si="37"/>
        <v>21764.86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o75ZwHXdf+OXJExwv6EaJr6g8VcGWI1M4W5ZWvybJ6/B8DshaUwI89xCaTOvAkHFak9eMmeBSkUrnginWSeKjQ==" saltValue="YhKzrLXJTfGzU4e3/0NRy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Pharm Tuition and Fee Billing Rates</dc:title>
  <dc:subject>Listing of graduate tuition and fees for the spring 2017 semester</dc:subject>
  <dc:creator>UB Student Accounts</dc:creator>
  <cp:keywords>tuition,fees, Pharm tuition, Pharm fees</cp:keywords>
  <cp:lastModifiedBy>Caprice Arabia</cp:lastModifiedBy>
  <cp:lastPrinted>2019-05-21T14:58:12Z</cp:lastPrinted>
  <dcterms:created xsi:type="dcterms:W3CDTF">2016-06-06T21:02:30Z</dcterms:created>
  <dcterms:modified xsi:type="dcterms:W3CDTF">2026-06-12T13:56:59Z</dcterms:modified>
  <cp:category>tuition</cp:category>
</cp:coreProperties>
</file>